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CBC139AF-F28C-465E-B20F-C42BD161A5A4}"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4" l="1"/>
  <c r="S24" i="14"/>
  <c r="U12" i="14"/>
  <c r="E6" i="3" l="1"/>
  <c r="N6" i="3" s="1"/>
  <c r="F24" i="14"/>
  <c r="J24" i="14" s="1"/>
  <c r="K24" i="14" s="1"/>
  <c r="L8" i="13"/>
  <c r="L9" i="13"/>
  <c r="L10" i="13"/>
  <c r="L11" i="13"/>
  <c r="L12" i="13"/>
  <c r="L13" i="13"/>
  <c r="W9" i="2"/>
  <c r="W10" i="2"/>
  <c r="W11" i="2"/>
  <c r="W12" i="2"/>
  <c r="W13"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F7"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2" i="14"/>
  <c r="P16" i="14"/>
  <c r="N7" i="14"/>
  <c r="N8" i="14"/>
  <c r="N9" i="14"/>
  <c r="N10" i="14"/>
  <c r="N11" i="14"/>
  <c r="N12" i="14"/>
  <c r="N13" i="14"/>
  <c r="N14" i="14"/>
  <c r="N15" i="14"/>
  <c r="N16" i="14"/>
  <c r="N17" i="14"/>
  <c r="N18" i="14"/>
  <c r="O8" i="14"/>
  <c r="P8" i="14" s="1"/>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9" i="9"/>
  <c r="N10" i="9"/>
  <c r="N11" i="9"/>
  <c r="N12" i="9"/>
  <c r="N13" i="9"/>
  <c r="R13" i="9" s="1"/>
  <c r="N14" i="9"/>
  <c r="N15" i="9"/>
  <c r="N16" i="9"/>
  <c r="N17" i="9"/>
  <c r="R17" i="9" s="1"/>
  <c r="N18" i="9"/>
  <c r="N19" i="9"/>
  <c r="N20" i="9"/>
  <c r="N21" i="9"/>
  <c r="R21" i="9" s="1"/>
  <c r="N22" i="9"/>
  <c r="N23" i="9"/>
  <c r="N24" i="9"/>
  <c r="N8" i="9"/>
  <c r="R12" i="9"/>
  <c r="R16" i="9"/>
  <c r="R20" i="9"/>
  <c r="R24" i="9"/>
  <c r="R23" i="9"/>
  <c r="R22" i="9"/>
  <c r="R19" i="9"/>
  <c r="R18" i="9"/>
  <c r="R15" i="9"/>
  <c r="R14" i="9"/>
  <c r="R11" i="9"/>
  <c r="R10"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15" i="9"/>
  <c r="I16"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6" i="2"/>
  <c r="AN17" i="2"/>
  <c r="AN18"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W25" i="2" s="1"/>
  <c r="U15" i="2"/>
  <c r="W15" i="2" s="1"/>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U25" i="9" l="1"/>
  <c r="Z23" i="9"/>
  <c r="I24" i="9"/>
  <c r="AC10" i="9"/>
  <c r="AB10" i="9"/>
  <c r="I11" i="9"/>
  <c r="J11" i="9" s="1"/>
  <c r="AC22" i="9"/>
  <c r="J22" i="9"/>
  <c r="J14" i="9"/>
  <c r="AC14" i="9"/>
  <c r="AC17" i="9"/>
  <c r="Z10" i="9"/>
  <c r="Z20" i="9"/>
  <c r="AC24" i="9"/>
  <c r="J10" i="9"/>
  <c r="Z11" i="9"/>
  <c r="AB14" i="9"/>
  <c r="AC15" i="9"/>
  <c r="AC21" i="9"/>
  <c r="J17" i="9"/>
  <c r="Y8" i="9"/>
  <c r="Z14" i="9"/>
  <c r="AB22" i="9"/>
  <c r="Z22" i="9" s="1"/>
  <c r="AB17" i="9"/>
  <c r="Z17" i="9" s="1"/>
  <c r="AB13" i="9"/>
  <c r="AC13" i="9"/>
  <c r="Z13" i="9"/>
  <c r="AB21" i="9"/>
  <c r="Z21" i="9" s="1"/>
  <c r="AB12" i="9"/>
  <c r="Z12" i="9" s="1"/>
  <c r="AC12" i="9"/>
  <c r="AC16" i="9"/>
  <c r="Z15" i="9"/>
  <c r="AB18" i="9"/>
  <c r="Z18" i="9" s="1"/>
  <c r="I20" i="9"/>
  <c r="AC20" i="9" s="1"/>
  <c r="R8" i="9"/>
  <c r="AC8" i="9" s="1"/>
  <c r="AB9" i="9"/>
  <c r="Z9" i="9" s="1"/>
  <c r="Z24" i="9"/>
  <c r="Z16" i="9"/>
  <c r="E25" i="9"/>
  <c r="I19" i="9"/>
  <c r="AC19" i="9" s="1"/>
  <c r="Z19" i="9"/>
  <c r="AC18" i="9"/>
  <c r="J16" i="9"/>
  <c r="J15" i="9"/>
  <c r="AN15" i="2"/>
  <c r="AN19" i="2"/>
  <c r="I12" i="5"/>
  <c r="J10" i="5"/>
  <c r="E12" i="5"/>
  <c r="G9" i="14"/>
  <c r="J9" i="5"/>
  <c r="J7" i="5"/>
  <c r="G7" i="14"/>
  <c r="AC11" i="9"/>
  <c r="G10" i="14"/>
  <c r="R9" i="9"/>
  <c r="AC9" i="9" s="1"/>
  <c r="AB8" i="9"/>
  <c r="AC23" i="9"/>
  <c r="E24" i="11"/>
  <c r="G23" i="14"/>
  <c r="J24" i="9"/>
  <c r="AA25" i="9"/>
  <c r="U25" i="2"/>
  <c r="L14" i="2"/>
  <c r="AN14" i="2"/>
  <c r="N15" i="11"/>
  <c r="N25" i="9"/>
  <c r="L25" i="2"/>
  <c r="J20" i="9" l="1"/>
  <c r="I25" i="9"/>
  <c r="AB25" i="9"/>
  <c r="J19" i="9"/>
  <c r="J25" i="9" s="1"/>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D25" i="14" l="1"/>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L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<sst xmlns="http://schemas.openxmlformats.org/spreadsheetml/2006/main" count="375" uniqueCount="115">
  <si>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</si>
  <si>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</si>
  <si>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</si>
  <si>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</si>
  <si>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</si>
  <si>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</si>
  <si>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</si>
  <si>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</si>
  <si>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</si>
  <si>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</si>
  <si>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</si>
  <si>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</si>
  <si>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</si>
  <si>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</si>
  <si>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</si>
  <si>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</si>
  <si>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</si>
  <si>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</si>
  <si>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</si>
  <si>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</si>
  <si>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</si>
  <si>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</si>
  <si>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</si>
  <si>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</si>
  <si>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</si>
  <si>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</si>
  <si>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</si>
  <si>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</si>
  <si>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</si>
  <si>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</si>
  <si>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</si>
  <si>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</si>
  <si>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</si>
  <si>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</si>
  <si>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</si>
  <si>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</si>
  <si>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</si>
  <si>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</si>
  <si>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</si>
  <si>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</si>
  <si>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</si>
  <si>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</si>
  <si>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</si>
  <si>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</si>
  <si>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</si>
  <si>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</si>
  <si>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</si>
  <si>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</si>
  <si>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</si>
  <si>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</si>
  <si>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</si>
  <si>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</si>
  <si>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</si>
  <si>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</si>
  <si>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</si>
  <si>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</si>
  <si>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</si>
  <si>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</si>
  <si>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</si>
  <si>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</si>
  <si>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</si>
  <si>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</si>
  <si>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</si>
  <si>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</si>
  <si>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</si>
  <si>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</si>
  <si>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</si>
  <si>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</si>
  <si>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</si>
  <si>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</si>
  <si>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</si>
  <si>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</si>
  <si>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</si>
  <si>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</si>
  <si>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</si>
  <si>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</si>
  <si>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</si>
  <si>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</si>
  <si>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</si>
  <si>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</si>
  <si>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</si>
  <si>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</si>
  <si>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</si>
  <si>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</si>
  <si>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</si>
  <si>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</si>
  <si>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</si>
  <si>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</si>
  <si>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</si>
  <si>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</si>
  <si>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</si>
  <si>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</si>
  <si>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</si>
  <si>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</si>
  <si>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</si>
  <si>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</si>
  <si>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</si>
  <si>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</si>
  <si>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Số liệu ngày 20/12/2024</t>
  </si>
  <si>
    <t>Số hiện hành 
đến ngày 21/12/2024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</si>
  <si>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20/12/2024 đến ngày 21/12/2024)</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</si>
  <si>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20/12/2024 đến ngày 21/12/2024)</t>
    </r>
  </si>
  <si>
    <t>sang người nghiện</t>
  </si>
  <si>
    <t>sang tạm giữ</t>
  </si>
  <si>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20/12/2024 đến ngày 21/12/2024)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</si>
  <si>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20/12/2024 đến ngày 21/12/2024)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</si>
  <si>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20/12/2024 đến ngày 21/12/2024)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</si>
  <si>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20/12/2024 đến ngày 21/12/2024)</t>
    </r>
  </si>
  <si>
    <t xml:space="preserve"> Số liệu ngày 20/12/2024</t>
  </si>
  <si>
    <r>
      <rPr>
        <b/>
        <sz val="16"/>
        <rFont val="Times New Roman"/>
        <family val="1"/>
      </rPr>
      <t>THỐNG KÊ SỐ LIỆU RÀ SOÁT ĐIỂM NGUY CƠ</t>
    </r>
    <r>
      <rPr>
        <sz val="16"/>
        <rFont val="Times New Roman"/>
        <family val="1"/>
      </rPr>
      <t xml:space="preserve">
</t>
    </r>
    <r>
      <rPr>
        <i/>
        <sz val="16"/>
        <rFont val="Times New Roman"/>
        <family val="1"/>
      </rPr>
      <t>(Từ ngày 20/12/2024 đến ngày 21/12/2024)</t>
    </r>
  </si>
  <si>
    <r>
      <rPr>
        <b/>
        <sz val="16"/>
        <rFont val="Times New Roman"/>
        <family val="1"/>
      </rPr>
      <t>THỐNG KÊ SỐ LIỆU ĐỐI TƯỢNG BÁN LẺ</t>
    </r>
    <r>
      <rPr>
        <sz val="16"/>
        <rFont val="Times New Roman"/>
        <family val="1"/>
      </rPr>
      <t xml:space="preserve">
</t>
    </r>
    <r>
      <rPr>
        <i/>
        <sz val="16"/>
        <rFont val="Times New Roman"/>
        <family val="1"/>
      </rPr>
      <t>(Từ ngày 20/12/2024 đến ngày 21/12/2024)</t>
    </r>
  </si>
  <si>
    <r>
      <t xml:space="preserve">KẾT QUẢ TEST CHẤT MA TÚY TRONG CƠ THỂ
</t>
    </r>
    <r>
      <rPr>
        <i/>
        <sz val="14"/>
        <color theme="1"/>
        <rFont val="Times New Roman"/>
        <family val="1"/>
      </rPr>
      <t>(Từ ngày 20/12/2024 đến ngày 21/12/2024)</t>
    </r>
  </si>
  <si>
    <t>Tổng số lượt Test từ 15/10/2024 đến ngày 19/12/2024</t>
  </si>
  <si>
    <t>Số Test trong ngày 20/12/2024</t>
  </si>
  <si>
    <t>Tổng số người Test từ 15/10/2024 đến ngày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</si>
</sst>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M11" sqref="M11"/>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100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98</v>
      </c>
      <c r="D5" s="82" t="s">
        <v>19</v>
      </c>
      <c r="E5" s="82" t="s">
        <v>20</v>
      </c>
      <c r="F5" s="82"/>
      <c r="G5" s="82"/>
      <c r="H5" s="82"/>
      <c r="I5" s="82"/>
      <c r="J5" s="82"/>
      <c r="K5" s="89" t="s">
        <v>99</v>
      </c>
      <c r="L5" s="90"/>
      <c r="M5" s="90"/>
      <c r="N5" s="93"/>
      <c r="O5" s="84" t="s">
        <v>98</v>
      </c>
      <c r="P5" s="82" t="s">
        <v>19</v>
      </c>
      <c r="Q5" s="80" t="s">
        <v>20</v>
      </c>
      <c r="R5" s="83"/>
      <c r="S5" s="83"/>
      <c r="T5" s="81"/>
      <c r="U5" s="89" t="s">
        <v>99</v>
      </c>
      <c r="V5" s="90"/>
      <c r="W5" s="90"/>
      <c r="X5" s="84" t="s">
        <v>98</v>
      </c>
      <c r="Y5" s="77" t="s">
        <v>19</v>
      </c>
      <c r="Z5" s="82" t="s">
        <v>20</v>
      </c>
      <c r="AA5" s="82"/>
      <c r="AB5" s="82"/>
      <c r="AC5" s="82"/>
      <c r="AD5" s="85" t="s">
        <v>99</v>
      </c>
      <c r="AE5" s="84" t="s">
        <v>98</v>
      </c>
      <c r="AF5" s="77" t="s">
        <v>19</v>
      </c>
      <c r="AG5" s="82" t="s">
        <v>20</v>
      </c>
      <c r="AH5" s="82"/>
      <c r="AI5" s="82"/>
      <c r="AJ5" s="82"/>
      <c r="AK5" s="85" t="s">
        <v>99</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9</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1</v>
      </c>
      <c r="F15" s="51">
        <v>1</v>
      </c>
      <c r="G15" s="51"/>
      <c r="H15" s="51"/>
      <c r="I15" s="51"/>
      <c r="J15" s="50"/>
      <c r="K15" s="52">
        <f t="shared" si="1"/>
        <v>6</v>
      </c>
      <c r="L15" s="65">
        <f t="shared" si="2"/>
        <v>6</v>
      </c>
      <c r="M15" s="65">
        <v>0</v>
      </c>
      <c r="N15" s="50">
        <v>6</v>
      </c>
      <c r="O15" s="50">
        <v>2</v>
      </c>
      <c r="P15" s="51">
        <v>1</v>
      </c>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9</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1</v>
      </c>
      <c r="D19" s="50">
        <v>1</v>
      </c>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8</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82</v>
      </c>
      <c r="D25" s="54">
        <f t="shared" si="9"/>
        <v>1</v>
      </c>
      <c r="E25" s="54">
        <f t="shared" si="9"/>
        <v>1</v>
      </c>
      <c r="F25" s="54">
        <f t="shared" si="9"/>
        <v>1</v>
      </c>
      <c r="G25" s="54">
        <f t="shared" si="9"/>
        <v>0</v>
      </c>
      <c r="H25" s="54">
        <f t="shared" si="9"/>
        <v>0</v>
      </c>
      <c r="I25" s="54">
        <f t="shared" si="9"/>
        <v>0</v>
      </c>
      <c r="J25" s="54">
        <f t="shared" si="9"/>
        <v>0</v>
      </c>
      <c r="K25" s="54">
        <f t="shared" si="9"/>
        <v>82</v>
      </c>
      <c r="L25" s="54">
        <f t="shared" ref="L25:N25" si="10">SUM(L8:L24)</f>
        <v>82</v>
      </c>
      <c r="M25" s="54">
        <f t="shared" si="10"/>
        <v>0</v>
      </c>
      <c r="N25" s="54">
        <f t="shared" si="10"/>
        <v>73</v>
      </c>
      <c r="O25" s="54">
        <f t="shared" ref="O25" si="11">SUM(O8:O24)</f>
        <v>47</v>
      </c>
      <c r="P25" s="54">
        <f t="shared" ref="P25" si="12">SUM(P8:P24)</f>
        <v>1</v>
      </c>
      <c r="Q25" s="54">
        <f t="shared" ref="Q25" si="13">SUM(Q8:Q24)</f>
        <v>0</v>
      </c>
      <c r="R25" s="54">
        <f t="shared" ref="R25" si="14">SUM(R8:R24)</f>
        <v>0</v>
      </c>
      <c r="S25" s="54">
        <f t="shared" ref="S25" si="15">SUM(S8:S24)</f>
        <v>0</v>
      </c>
      <c r="T25" s="54">
        <f t="shared" ref="T25" si="16">SUM(T8:T24)</f>
        <v>0</v>
      </c>
      <c r="U25" s="54">
        <f t="shared" ref="U25" si="17">SUM(U8:U24)</f>
        <v>48</v>
      </c>
      <c r="V25" s="54">
        <f t="shared" ref="V25" si="18">SUM(V8:V24)</f>
        <v>2</v>
      </c>
      <c r="W25" s="54">
        <f t="shared" ref="W25" si="19">SUM(W8:W24)</f>
        <v>46</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130</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AA5" sqref="AA5:AA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101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98</v>
      </c>
      <c r="D5" s="98" t="s">
        <v>19</v>
      </c>
      <c r="E5" s="98" t="s">
        <v>20</v>
      </c>
      <c r="F5" s="98"/>
      <c r="G5" s="98"/>
      <c r="H5" s="98"/>
      <c r="I5" s="106" t="s">
        <v>99</v>
      </c>
      <c r="J5" s="107"/>
      <c r="K5" s="108"/>
      <c r="L5" s="97" t="s">
        <v>98</v>
      </c>
      <c r="M5" s="98" t="s">
        <v>19</v>
      </c>
      <c r="N5" s="98" t="s">
        <v>20</v>
      </c>
      <c r="O5" s="98"/>
      <c r="P5" s="98"/>
      <c r="Q5" s="98"/>
      <c r="R5" s="99" t="s">
        <v>99</v>
      </c>
      <c r="S5" s="97" t="s">
        <v>98</v>
      </c>
      <c r="T5" s="98" t="s">
        <v>19</v>
      </c>
      <c r="U5" s="98" t="s">
        <v>20</v>
      </c>
      <c r="V5" s="98"/>
      <c r="W5" s="98"/>
      <c r="X5" s="98"/>
      <c r="Y5" s="99" t="s">
        <v>99</v>
      </c>
      <c r="Z5" s="97" t="s">
        <v>98</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102</v>
      </c>
      <c r="G7" s="34" t="s">
        <v>103</v>
      </c>
      <c r="H7" s="34" t="s">
        <v>16</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4</v>
      </c>
      <c r="D8" s="34"/>
      <c r="E8" s="34">
        <f>SUM(F8:H8)</f>
        <v>0</v>
      </c>
      <c r="F8" s="34"/>
      <c r="G8" s="34"/>
      <c r="H8" s="34"/>
      <c r="I8" s="66">
        <f>D8+C8-E8</f>
        <v>4</v>
      </c>
      <c r="J8" s="18">
        <f>I8</f>
        <v>4</v>
      </c>
      <c r="K8" s="18">
        <v>0</v>
      </c>
      <c r="L8" s="32">
        <v>0</v>
      </c>
      <c r="M8" s="34"/>
      <c r="N8" s="34">
        <f>SUM(O8:Q8)</f>
        <v>0</v>
      </c>
      <c r="O8" s="34"/>
      <c r="P8" s="34"/>
      <c r="Q8" s="74"/>
      <c r="R8" s="32">
        <f>L8+M8-N8</f>
        <v>0</v>
      </c>
      <c r="S8" s="34">
        <v>0</v>
      </c>
      <c r="T8" s="34"/>
      <c r="U8" s="34">
        <f>SUM(V8:X8)</f>
        <v>0</v>
      </c>
      <c r="V8" s="34"/>
      <c r="W8" s="34"/>
      <c r="X8" s="34"/>
      <c r="Y8" s="36">
        <f>S8+T8-U8</f>
        <v>0</v>
      </c>
      <c r="Z8" s="34">
        <f>AA8+AB8</f>
        <v>0</v>
      </c>
      <c r="AA8" s="36">
        <f>D8+M8+T8</f>
        <v>0</v>
      </c>
      <c r="AB8" s="36">
        <f>E8+N8+U8</f>
        <v>0</v>
      </c>
      <c r="AC8" s="19">
        <f>I8+R8+Y8</f>
        <v>4</v>
      </c>
      <c r="AD8" s="3"/>
      <c r="AE8" s="3"/>
      <c r="AF8" s="3"/>
      <c r="AG8" s="3"/>
      <c r="AH8" s="3"/>
      <c r="AI8" s="3"/>
      <c r="AJ8" s="3"/>
      <c r="AK8" s="3"/>
      <c r="AL8" s="3"/>
      <c r="AM8" s="3"/>
      <c r="AN8" s="3"/>
    </row>
    <row r="9" spans="1:40" s="16" customFormat="1" ht="21" x14ac:dyDescent="0.4">
      <c r="A9" s="18">
        <v>2</v>
      </c>
      <c r="B9" s="68" t="s">
        <v>76</v>
      </c>
      <c r="C9" s="19">
        <v>4</v>
      </c>
      <c r="D9" s="34"/>
      <c r="E9" s="34">
        <f>SUM(F9:H9)</f>
        <v>0</v>
      </c>
      <c r="F9" s="34"/>
      <c r="G9" s="34"/>
      <c r="H9" s="34"/>
      <c r="I9" s="66">
        <f>D9+C9-E9</f>
        <v>4</v>
      </c>
      <c r="J9" s="18">
        <f t="shared" ref="J9:J24" si="0">I9</f>
        <v>4</v>
      </c>
      <c r="K9" s="18">
        <v>0</v>
      </c>
      <c r="L9" s="32">
        <v>0</v>
      </c>
      <c r="M9" s="34"/>
      <c r="N9" s="34">
        <f t="shared" ref="N9:N24" si="1">SUM(O9:Q9)</f>
        <v>0</v>
      </c>
      <c r="O9" s="34"/>
      <c r="P9" s="34"/>
      <c r="Q9" s="74"/>
      <c r="R9" s="32">
        <f t="shared" ref="R9:R24" si="2">L9+M9-N9</f>
        <v>0</v>
      </c>
      <c r="S9" s="34">
        <v>0</v>
      </c>
      <c r="T9" s="34"/>
      <c r="U9" s="34">
        <f t="shared" ref="U9:U24" si="3">SUM(V9:X9)</f>
        <v>0</v>
      </c>
      <c r="V9" s="34"/>
      <c r="W9" s="34"/>
      <c r="X9" s="34"/>
      <c r="Y9" s="36">
        <f t="shared" ref="Y9:Y24" si="4">S9+T9-U9</f>
        <v>0</v>
      </c>
      <c r="Z9" s="34">
        <f t="shared" ref="Z9:Z24" si="5">AA9+AB9</f>
        <v>0</v>
      </c>
      <c r="AA9" s="36">
        <f>D9+M9+T9</f>
        <v>0</v>
      </c>
      <c r="AB9" s="36">
        <f>E9+N9+U9</f>
        <v>0</v>
      </c>
      <c r="AC9" s="19">
        <f t="shared" ref="AC9:AC24" si="6">I9+R9+Y9</f>
        <v>4</v>
      </c>
      <c r="AD9" s="3"/>
      <c r="AE9" s="3"/>
      <c r="AF9" s="3"/>
      <c r="AG9" s="3"/>
      <c r="AH9" s="3"/>
      <c r="AI9" s="3"/>
      <c r="AJ9" s="3"/>
      <c r="AK9" s="3"/>
      <c r="AL9" s="3"/>
      <c r="AM9" s="3"/>
      <c r="AN9" s="3"/>
    </row>
    <row r="10" spans="1:40" s="16" customFormat="1" ht="21" x14ac:dyDescent="0.4">
      <c r="A10" s="18">
        <v>3</v>
      </c>
      <c r="B10" s="68" t="s">
        <v>77</v>
      </c>
      <c r="C10" s="19">
        <v>1</v>
      </c>
      <c r="D10" s="34"/>
      <c r="E10" s="34">
        <f>SUM(F10:H10)</f>
        <v>0</v>
      </c>
      <c r="F10" s="34"/>
      <c r="G10" s="34"/>
      <c r="H10" s="34"/>
      <c r="I10" s="66">
        <f>D10+C10-E10</f>
        <v>1</v>
      </c>
      <c r="J10" s="18">
        <f t="shared" si="0"/>
        <v>1</v>
      </c>
      <c r="K10" s="18">
        <v>0</v>
      </c>
      <c r="L10" s="32">
        <v>0</v>
      </c>
      <c r="M10" s="34"/>
      <c r="N10" s="34">
        <f t="shared" si="1"/>
        <v>0</v>
      </c>
      <c r="O10" s="34"/>
      <c r="P10" s="34"/>
      <c r="Q10" s="34"/>
      <c r="R10" s="32">
        <f t="shared" si="2"/>
        <v>0</v>
      </c>
      <c r="S10" s="34">
        <v>0</v>
      </c>
      <c r="T10" s="34"/>
      <c r="U10" s="34">
        <f t="shared" si="3"/>
        <v>0</v>
      </c>
      <c r="V10" s="34"/>
      <c r="W10" s="34"/>
      <c r="X10" s="34"/>
      <c r="Y10" s="36">
        <f t="shared" si="4"/>
        <v>0</v>
      </c>
      <c r="Z10" s="34">
        <f t="shared" si="5"/>
        <v>0</v>
      </c>
      <c r="AA10" s="36">
        <f>D10+M10+T10</f>
        <v>0</v>
      </c>
      <c r="AB10" s="36">
        <f>E10+N10+U10</f>
        <v>0</v>
      </c>
      <c r="AC10" s="19">
        <f t="shared" si="6"/>
        <v>1</v>
      </c>
      <c r="AD10" s="3"/>
      <c r="AE10" s="3"/>
      <c r="AF10" s="3"/>
      <c r="AG10" s="3"/>
      <c r="AH10" s="3"/>
      <c r="AI10" s="3"/>
      <c r="AJ10" s="3"/>
      <c r="AK10" s="3"/>
      <c r="AL10" s="3"/>
      <c r="AM10" s="3"/>
      <c r="AN10" s="3"/>
    </row>
    <row r="11" spans="1:40" s="16" customFormat="1" ht="21" x14ac:dyDescent="0.4">
      <c r="A11" s="18">
        <v>4</v>
      </c>
      <c r="B11" s="68" t="s">
        <v>78</v>
      </c>
      <c r="C11" s="19">
        <v>5</v>
      </c>
      <c r="D11" s="34"/>
      <c r="E11" s="34">
        <f>SUM(F11:H11)</f>
        <v>1</v>
      </c>
      <c r="F11" s="34"/>
      <c r="G11" s="34">
        <v>1</v>
      </c>
      <c r="H11" s="34"/>
      <c r="I11" s="66">
        <f>D11+C11-E11</f>
        <v>4</v>
      </c>
      <c r="J11" s="18">
        <f t="shared" si="0"/>
        <v>4</v>
      </c>
      <c r="K11" s="18">
        <v>0</v>
      </c>
      <c r="L11" s="32">
        <v>0</v>
      </c>
      <c r="M11" s="34"/>
      <c r="N11" s="34">
        <f t="shared" si="1"/>
        <v>0</v>
      </c>
      <c r="O11" s="34"/>
      <c r="P11" s="34"/>
      <c r="Q11" s="34"/>
      <c r="R11" s="32">
        <f t="shared" si="2"/>
        <v>0</v>
      </c>
      <c r="S11" s="34">
        <v>0</v>
      </c>
      <c r="T11" s="34">
        <v>1</v>
      </c>
      <c r="U11" s="34">
        <f t="shared" si="3"/>
        <v>0</v>
      </c>
      <c r="V11" s="34"/>
      <c r="W11" s="34"/>
      <c r="X11" s="34"/>
      <c r="Y11" s="36">
        <f t="shared" si="4"/>
        <v>1</v>
      </c>
      <c r="Z11" s="34">
        <f t="shared" si="5"/>
        <v>2</v>
      </c>
      <c r="AA11" s="36">
        <f>D11+M11+T11</f>
        <v>1</v>
      </c>
      <c r="AB11" s="36">
        <f>E11+N11+U11</f>
        <v>1</v>
      </c>
      <c r="AC11" s="19">
        <f t="shared" si="6"/>
        <v>5</v>
      </c>
      <c r="AD11" s="3"/>
      <c r="AE11" s="3"/>
      <c r="AF11" s="3"/>
      <c r="AG11" s="3"/>
      <c r="AH11" s="3"/>
      <c r="AI11" s="3"/>
      <c r="AJ11" s="3"/>
      <c r="AK11" s="3"/>
      <c r="AL11" s="3"/>
      <c r="AM11" s="3"/>
      <c r="AN11" s="3"/>
    </row>
    <row r="12" spans="1:40" s="16" customFormat="1" ht="21" x14ac:dyDescent="0.4">
      <c r="A12" s="18">
        <v>5</v>
      </c>
      <c r="B12" s="68" t="s">
        <v>79</v>
      </c>
      <c r="C12" s="19">
        <v>9</v>
      </c>
      <c r="D12" s="34"/>
      <c r="E12" s="34">
        <f>SUM(F12:H12)</f>
        <v>0</v>
      </c>
      <c r="F12" s="34"/>
      <c r="G12" s="34"/>
      <c r="H12" s="34"/>
      <c r="I12" s="66">
        <f>D12+C12-E12</f>
        <v>9</v>
      </c>
      <c r="J12" s="18">
        <f t="shared" si="0"/>
        <v>9</v>
      </c>
      <c r="K12" s="18">
        <v>0</v>
      </c>
      <c r="L12" s="32">
        <v>0</v>
      </c>
      <c r="M12" s="34"/>
      <c r="N12" s="34">
        <f t="shared" si="1"/>
        <v>0</v>
      </c>
      <c r="O12" s="34"/>
      <c r="P12" s="34"/>
      <c r="Q12" s="34"/>
      <c r="R12" s="32">
        <f t="shared" si="2"/>
        <v>0</v>
      </c>
      <c r="S12" s="34">
        <v>0</v>
      </c>
      <c r="T12" s="34"/>
      <c r="U12" s="34">
        <f t="shared" si="3"/>
        <v>0</v>
      </c>
      <c r="V12" s="34"/>
      <c r="W12" s="34"/>
      <c r="X12" s="34"/>
      <c r="Y12" s="36">
        <f t="shared" si="4"/>
        <v>0</v>
      </c>
      <c r="Z12" s="34">
        <f t="shared" si="5"/>
        <v>0</v>
      </c>
      <c r="AA12" s="36">
        <f>D12+M12+T12</f>
        <v>0</v>
      </c>
      <c r="AB12" s="36">
        <f>E12+N12+U12</f>
        <v>0</v>
      </c>
      <c r="AC12" s="19">
        <f t="shared" si="6"/>
        <v>9</v>
      </c>
      <c r="AD12" s="3"/>
      <c r="AE12" s="3"/>
      <c r="AF12" s="3"/>
      <c r="AG12" s="3"/>
      <c r="AH12" s="3"/>
      <c r="AI12" s="3"/>
      <c r="AJ12" s="3"/>
      <c r="AK12" s="3"/>
      <c r="AL12" s="3"/>
      <c r="AM12" s="3"/>
      <c r="AN12" s="3"/>
    </row>
    <row r="13" spans="1:40" s="16" customFormat="1" ht="21" x14ac:dyDescent="0.4">
      <c r="A13" s="18">
        <v>6</v>
      </c>
      <c r="B13" s="68" t="s">
        <v>80</v>
      </c>
      <c r="C13" s="19">
        <v>4</v>
      </c>
      <c r="D13" s="34"/>
      <c r="E13" s="34">
        <f>SUM(F13:H13)</f>
        <v>0</v>
      </c>
      <c r="F13" s="34"/>
      <c r="G13" s="34"/>
      <c r="H13" s="34"/>
      <c r="I13" s="66">
        <f>D13+C13-E13</f>
        <v>4</v>
      </c>
      <c r="J13" s="18">
        <f t="shared" si="0"/>
        <v>4</v>
      </c>
      <c r="K13" s="18">
        <v>0</v>
      </c>
      <c r="L13" s="32">
        <v>0</v>
      </c>
      <c r="M13" s="34"/>
      <c r="N13" s="34">
        <f t="shared" si="1"/>
        <v>0</v>
      </c>
      <c r="O13" s="34"/>
      <c r="P13" s="34"/>
      <c r="Q13" s="34"/>
      <c r="R13" s="32">
        <f t="shared" si="2"/>
        <v>0</v>
      </c>
      <c r="S13" s="34">
        <v>0</v>
      </c>
      <c r="T13" s="34"/>
      <c r="U13" s="34">
        <f t="shared" si="3"/>
        <v>0</v>
      </c>
      <c r="V13" s="34"/>
      <c r="W13" s="34"/>
      <c r="X13" s="34"/>
      <c r="Y13" s="36">
        <f t="shared" si="4"/>
        <v>0</v>
      </c>
      <c r="Z13" s="34">
        <f t="shared" si="5"/>
        <v>0</v>
      </c>
      <c r="AA13" s="36">
        <f>D13+M13+T13</f>
        <v>0</v>
      </c>
      <c r="AB13" s="36">
        <f>E13+N13+U13</f>
        <v>0</v>
      </c>
      <c r="AC13" s="19">
        <f t="shared" si="6"/>
        <v>4</v>
      </c>
      <c r="AD13" s="3"/>
      <c r="AE13" s="3"/>
      <c r="AF13" s="3"/>
      <c r="AG13" s="3"/>
      <c r="AH13" s="3"/>
      <c r="AI13" s="3"/>
      <c r="AJ13" s="3"/>
      <c r="AK13" s="3"/>
      <c r="AL13" s="3"/>
      <c r="AM13" s="3"/>
      <c r="AN13" s="3"/>
    </row>
    <row r="14" spans="1:40" s="16" customFormat="1" ht="21" x14ac:dyDescent="0.4">
      <c r="A14" s="18">
        <v>7</v>
      </c>
      <c r="B14" s="68" t="s">
        <v>81</v>
      </c>
      <c r="C14" s="19">
        <v>1</v>
      </c>
      <c r="D14" s="34"/>
      <c r="E14" s="34">
        <f>SUM(F14:H14)</f>
        <v>0</v>
      </c>
      <c r="F14" s="34"/>
      <c r="G14" s="34"/>
      <c r="H14" s="34"/>
      <c r="I14" s="66">
        <f>D14+C14-E14</f>
        <v>1</v>
      </c>
      <c r="J14" s="18">
        <f t="shared" si="0"/>
        <v>1</v>
      </c>
      <c r="K14" s="18">
        <v>0</v>
      </c>
      <c r="L14" s="32">
        <v>0</v>
      </c>
      <c r="M14" s="34"/>
      <c r="N14" s="34">
        <f t="shared" si="1"/>
        <v>0</v>
      </c>
      <c r="O14" s="34"/>
      <c r="P14" s="34"/>
      <c r="Q14" s="34"/>
      <c r="R14" s="32">
        <f t="shared" si="2"/>
        <v>0</v>
      </c>
      <c r="S14" s="34">
        <v>0</v>
      </c>
      <c r="T14" s="34"/>
      <c r="U14" s="34">
        <f t="shared" si="3"/>
        <v>0</v>
      </c>
      <c r="V14" s="34"/>
      <c r="W14" s="34"/>
      <c r="X14" s="34"/>
      <c r="Y14" s="36">
        <f t="shared" si="4"/>
        <v>0</v>
      </c>
      <c r="Z14" s="34">
        <f t="shared" si="5"/>
        <v>0</v>
      </c>
      <c r="AA14" s="36">
        <f>D14+M14+T14</f>
        <v>0</v>
      </c>
      <c r="AB14" s="36">
        <f>E14+N14+U14</f>
        <v>0</v>
      </c>
      <c r="AC14" s="19">
        <f t="shared" si="6"/>
        <v>1</v>
      </c>
      <c r="AD14" s="3"/>
      <c r="AE14" s="3"/>
      <c r="AF14" s="3"/>
      <c r="AG14" s="3"/>
      <c r="AH14" s="3"/>
      <c r="AI14" s="3"/>
      <c r="AJ14" s="3"/>
      <c r="AK14" s="3"/>
      <c r="AL14" s="3"/>
      <c r="AM14" s="3"/>
      <c r="AN14" s="3"/>
    </row>
    <row r="15" spans="1:40" s="16" customFormat="1" ht="21" x14ac:dyDescent="0.4">
      <c r="A15" s="18">
        <v>8</v>
      </c>
      <c r="B15" s="68" t="s">
        <v>82</v>
      </c>
      <c r="C15" s="19">
        <v>4</v>
      </c>
      <c r="D15" s="34"/>
      <c r="E15" s="34">
        <f>SUM(F15:H15)</f>
        <v>0</v>
      </c>
      <c r="F15" s="34"/>
      <c r="G15" s="34"/>
      <c r="H15" s="34"/>
      <c r="I15" s="66">
        <f>D15+C15-E15</f>
        <v>4</v>
      </c>
      <c r="J15" s="18">
        <f t="shared" si="0"/>
        <v>4</v>
      </c>
      <c r="K15" s="18">
        <v>0</v>
      </c>
      <c r="L15" s="32">
        <v>0</v>
      </c>
      <c r="M15" s="34"/>
      <c r="N15" s="34">
        <f t="shared" si="1"/>
        <v>0</v>
      </c>
      <c r="O15" s="34"/>
      <c r="P15" s="34"/>
      <c r="Q15" s="34"/>
      <c r="R15" s="32">
        <f t="shared" si="2"/>
        <v>0</v>
      </c>
      <c r="S15" s="34">
        <v>0</v>
      </c>
      <c r="T15" s="34"/>
      <c r="U15" s="34">
        <f t="shared" si="3"/>
        <v>0</v>
      </c>
      <c r="V15" s="34"/>
      <c r="W15" s="34"/>
      <c r="X15" s="34"/>
      <c r="Y15" s="36">
        <f t="shared" si="4"/>
        <v>0</v>
      </c>
      <c r="Z15" s="34">
        <f t="shared" si="5"/>
        <v>0</v>
      </c>
      <c r="AA15" s="36">
        <f>D15+M15+T15</f>
        <v>0</v>
      </c>
      <c r="AB15" s="36">
        <f>E15+N15+U15</f>
        <v>0</v>
      </c>
      <c r="AC15" s="19">
        <f t="shared" si="6"/>
        <v>4</v>
      </c>
      <c r="AD15" s="3"/>
      <c r="AE15" s="3"/>
      <c r="AF15" s="3"/>
      <c r="AG15" s="3"/>
      <c r="AH15" s="3"/>
      <c r="AI15" s="3"/>
      <c r="AJ15" s="3"/>
      <c r="AK15" s="3"/>
      <c r="AL15" s="3"/>
      <c r="AM15" s="3"/>
      <c r="AN15" s="3"/>
    </row>
    <row r="16" spans="1:40" s="16" customFormat="1" ht="21" x14ac:dyDescent="0.4">
      <c r="A16" s="18">
        <v>9</v>
      </c>
      <c r="B16" s="68" t="s">
        <v>83</v>
      </c>
      <c r="C16" s="19">
        <v>4</v>
      </c>
      <c r="D16" s="34"/>
      <c r="E16" s="34">
        <f>SUM(F16:H16)</f>
        <v>0</v>
      </c>
      <c r="F16" s="34"/>
      <c r="G16" s="34"/>
      <c r="H16" s="34"/>
      <c r="I16" s="66">
        <f>D16+C16-E16</f>
        <v>4</v>
      </c>
      <c r="J16" s="18">
        <f t="shared" si="0"/>
        <v>4</v>
      </c>
      <c r="K16" s="18">
        <v>0</v>
      </c>
      <c r="L16" s="32">
        <v>0</v>
      </c>
      <c r="M16" s="34"/>
      <c r="N16" s="34">
        <f t="shared" si="1"/>
        <v>0</v>
      </c>
      <c r="O16" s="34"/>
      <c r="P16" s="34"/>
      <c r="Q16" s="34"/>
      <c r="R16" s="32">
        <f t="shared" si="2"/>
        <v>0</v>
      </c>
      <c r="S16" s="34">
        <v>0</v>
      </c>
      <c r="T16" s="34"/>
      <c r="U16" s="34">
        <f t="shared" si="3"/>
        <v>0</v>
      </c>
      <c r="V16" s="34"/>
      <c r="W16" s="34"/>
      <c r="X16" s="34"/>
      <c r="Y16" s="36">
        <f t="shared" si="4"/>
        <v>0</v>
      </c>
      <c r="Z16" s="34">
        <f t="shared" si="5"/>
        <v>0</v>
      </c>
      <c r="AA16" s="36">
        <f>D16+M16+T16</f>
        <v>0</v>
      </c>
      <c r="AB16" s="36">
        <f>E16+N16+U16</f>
        <v>0</v>
      </c>
      <c r="AC16" s="19">
        <f t="shared" si="6"/>
        <v>4</v>
      </c>
      <c r="AD16" s="3"/>
      <c r="AE16" s="3"/>
      <c r="AF16" s="3"/>
      <c r="AG16" s="3"/>
      <c r="AH16" s="3"/>
      <c r="AI16" s="3"/>
      <c r="AJ16" s="3"/>
      <c r="AK16" s="3"/>
      <c r="AL16" s="3"/>
      <c r="AM16" s="3"/>
      <c r="AN16" s="3"/>
    </row>
    <row r="17" spans="1:40" s="4" customFormat="1" ht="25.2" x14ac:dyDescent="0.45">
      <c r="A17" s="18">
        <v>10</v>
      </c>
      <c r="B17" s="68" t="s">
        <v>84</v>
      </c>
      <c r="C17" s="19">
        <v>1</v>
      </c>
      <c r="D17" s="33"/>
      <c r="E17" s="34">
        <f>SUM(F17:H17)</f>
        <v>0</v>
      </c>
      <c r="F17" s="33"/>
      <c r="G17" s="33"/>
      <c r="H17" s="33"/>
      <c r="I17" s="66">
        <f>D17+C17-E17</f>
        <v>1</v>
      </c>
      <c r="J17" s="18">
        <f t="shared" si="0"/>
        <v>1</v>
      </c>
      <c r="K17" s="18">
        <v>0</v>
      </c>
      <c r="L17" s="32">
        <v>0</v>
      </c>
      <c r="M17" s="38"/>
      <c r="N17" s="34">
        <f t="shared" si="1"/>
        <v>0</v>
      </c>
      <c r="O17" s="38"/>
      <c r="P17" s="38"/>
      <c r="Q17" s="38"/>
      <c r="R17" s="32">
        <f t="shared" si="2"/>
        <v>0</v>
      </c>
      <c r="S17" s="67">
        <v>0</v>
      </c>
      <c r="T17" s="67"/>
      <c r="U17" s="34">
        <f t="shared" si="3"/>
        <v>0</v>
      </c>
      <c r="V17" s="67"/>
      <c r="W17" s="67"/>
      <c r="X17" s="67"/>
      <c r="Y17" s="36">
        <f t="shared" si="4"/>
        <v>0</v>
      </c>
      <c r="Z17" s="34">
        <f t="shared" si="5"/>
        <v>0</v>
      </c>
      <c r="AA17" s="36">
        <f>D17+M17+T17</f>
        <v>0</v>
      </c>
      <c r="AB17" s="36">
        <f>E17+N17+U17</f>
        <v>0</v>
      </c>
      <c r="AC17" s="19">
        <f t="shared" si="6"/>
        <v>1</v>
      </c>
      <c r="AD17" s="3"/>
      <c r="AE17" s="3"/>
      <c r="AF17" s="3"/>
      <c r="AG17" s="3"/>
      <c r="AH17" s="3"/>
      <c r="AI17" s="3"/>
      <c r="AJ17" s="3"/>
      <c r="AK17" s="3"/>
      <c r="AL17" s="3"/>
      <c r="AM17" s="3"/>
      <c r="AN17" s="3"/>
    </row>
    <row r="18" spans="1:40" s="4" customFormat="1" ht="25.2" x14ac:dyDescent="0.45">
      <c r="A18" s="18">
        <v>11</v>
      </c>
      <c r="B18" s="68" t="s">
        <v>85</v>
      </c>
      <c r="C18" s="19">
        <v>2</v>
      </c>
      <c r="D18" s="33"/>
      <c r="E18" s="34">
        <f>SUM(F18:H18)</f>
        <v>0</v>
      </c>
      <c r="F18" s="33"/>
      <c r="G18" s="33"/>
      <c r="H18" s="33"/>
      <c r="I18" s="66">
        <f>D18+C18-E18</f>
        <v>2</v>
      </c>
      <c r="J18" s="18">
        <f t="shared" si="0"/>
        <v>2</v>
      </c>
      <c r="K18" s="18">
        <v>0</v>
      </c>
      <c r="L18" s="32">
        <v>0</v>
      </c>
      <c r="M18" s="38"/>
      <c r="N18" s="34">
        <f t="shared" si="1"/>
        <v>0</v>
      </c>
      <c r="O18" s="38"/>
      <c r="P18" s="38"/>
      <c r="Q18" s="38"/>
      <c r="R18" s="32">
        <f t="shared" si="2"/>
        <v>0</v>
      </c>
      <c r="S18" s="67">
        <v>0</v>
      </c>
      <c r="T18" s="67"/>
      <c r="U18" s="34">
        <f t="shared" si="3"/>
        <v>0</v>
      </c>
      <c r="V18" s="67"/>
      <c r="W18" s="67"/>
      <c r="X18" s="67"/>
      <c r="Y18" s="36">
        <f t="shared" si="4"/>
        <v>0</v>
      </c>
      <c r="Z18" s="34">
        <f t="shared" si="5"/>
        <v>0</v>
      </c>
      <c r="AA18" s="36">
        <f>D18+M18+T18</f>
        <v>0</v>
      </c>
      <c r="AB18" s="36">
        <f>E18+N18+U18</f>
        <v>0</v>
      </c>
      <c r="AC18" s="19">
        <f t="shared" si="6"/>
        <v>2</v>
      </c>
      <c r="AD18" s="3"/>
      <c r="AE18" s="3"/>
      <c r="AF18" s="3"/>
      <c r="AG18" s="3"/>
      <c r="AH18" s="3"/>
      <c r="AI18" s="3"/>
      <c r="AJ18" s="3"/>
      <c r="AK18" s="3"/>
      <c r="AL18" s="3"/>
      <c r="AM18" s="3"/>
      <c r="AN18" s="3"/>
    </row>
    <row r="19" spans="1:40" s="4" customFormat="1" ht="25.2" x14ac:dyDescent="0.45">
      <c r="A19" s="18">
        <v>12</v>
      </c>
      <c r="B19" s="68" t="s">
        <v>86</v>
      </c>
      <c r="C19" s="19">
        <v>8</v>
      </c>
      <c r="D19" s="33"/>
      <c r="E19" s="34">
        <f>SUM(F19:H19)</f>
        <v>1</v>
      </c>
      <c r="F19" s="33">
        <v>1</v>
      </c>
      <c r="G19" s="33"/>
      <c r="H19" s="33"/>
      <c r="I19" s="66">
        <f>D19+C19-E19</f>
        <v>7</v>
      </c>
      <c r="J19" s="18">
        <f t="shared" si="0"/>
        <v>7</v>
      </c>
      <c r="K19" s="18">
        <v>0</v>
      </c>
      <c r="L19" s="32">
        <v>0</v>
      </c>
      <c r="M19" s="38"/>
      <c r="N19" s="34">
        <f t="shared" si="1"/>
        <v>0</v>
      </c>
      <c r="O19" s="38"/>
      <c r="P19" s="38"/>
      <c r="Q19" s="38"/>
      <c r="R19" s="32">
        <f t="shared" si="2"/>
        <v>0</v>
      </c>
      <c r="S19" s="67">
        <v>0</v>
      </c>
      <c r="T19" s="67"/>
      <c r="U19" s="34">
        <f t="shared" si="3"/>
        <v>0</v>
      </c>
      <c r="V19" s="67"/>
      <c r="W19" s="67"/>
      <c r="X19" s="67"/>
      <c r="Y19" s="36">
        <f t="shared" si="4"/>
        <v>0</v>
      </c>
      <c r="Z19" s="34">
        <f t="shared" si="5"/>
        <v>1</v>
      </c>
      <c r="AA19" s="36">
        <f>D19+M19+T19</f>
        <v>0</v>
      </c>
      <c r="AB19" s="36">
        <f>E19+N19+U19</f>
        <v>1</v>
      </c>
      <c r="AC19" s="19">
        <f t="shared" si="6"/>
        <v>7</v>
      </c>
      <c r="AD19" s="3"/>
      <c r="AE19" s="3"/>
      <c r="AF19" s="3"/>
      <c r="AG19" s="3"/>
      <c r="AH19" s="3"/>
      <c r="AI19" s="3"/>
      <c r="AJ19" s="3"/>
      <c r="AK19" s="3"/>
      <c r="AL19" s="3"/>
      <c r="AM19" s="3"/>
      <c r="AN19" s="3"/>
    </row>
    <row r="20" spans="1:40" s="4" customFormat="1" ht="25.2" x14ac:dyDescent="0.45">
      <c r="A20" s="18">
        <v>13</v>
      </c>
      <c r="B20" s="68" t="s">
        <v>87</v>
      </c>
      <c r="C20" s="19">
        <v>2</v>
      </c>
      <c r="D20" s="33"/>
      <c r="E20" s="34">
        <f>SUM(F20:H20)</f>
        <v>0</v>
      </c>
      <c r="F20" s="33"/>
      <c r="G20" s="33"/>
      <c r="H20" s="33"/>
      <c r="I20" s="66">
        <f>D20+C20-E20</f>
        <v>2</v>
      </c>
      <c r="J20" s="18">
        <f t="shared" si="0"/>
        <v>2</v>
      </c>
      <c r="K20" s="18">
        <v>0</v>
      </c>
      <c r="L20" s="32">
        <v>0</v>
      </c>
      <c r="M20" s="38"/>
      <c r="N20" s="34">
        <f t="shared" si="1"/>
        <v>0</v>
      </c>
      <c r="O20" s="38"/>
      <c r="P20" s="38"/>
      <c r="Q20" s="38"/>
      <c r="R20" s="32">
        <f t="shared" si="2"/>
        <v>0</v>
      </c>
      <c r="S20" s="67">
        <v>0</v>
      </c>
      <c r="T20" s="67"/>
      <c r="U20" s="34">
        <f t="shared" si="3"/>
        <v>0</v>
      </c>
      <c r="V20" s="67"/>
      <c r="W20" s="67"/>
      <c r="X20" s="67"/>
      <c r="Y20" s="36">
        <f t="shared" si="4"/>
        <v>0</v>
      </c>
      <c r="Z20" s="34">
        <f t="shared" si="5"/>
        <v>0</v>
      </c>
      <c r="AA20" s="36">
        <f>D20+M20+T20</f>
        <v>0</v>
      </c>
      <c r="AB20" s="36">
        <f>E20+N20+U20</f>
        <v>0</v>
      </c>
      <c r="AC20" s="19">
        <f t="shared" si="6"/>
        <v>2</v>
      </c>
      <c r="AD20" s="3"/>
      <c r="AE20" s="3"/>
      <c r="AF20" s="3"/>
      <c r="AG20" s="3"/>
      <c r="AH20" s="3"/>
      <c r="AI20" s="3"/>
      <c r="AJ20" s="3"/>
      <c r="AK20" s="3"/>
      <c r="AL20" s="3"/>
      <c r="AM20" s="3"/>
      <c r="AN20" s="3"/>
    </row>
    <row r="21" spans="1:40" s="4" customFormat="1" ht="25.2" x14ac:dyDescent="0.45">
      <c r="A21" s="18">
        <v>14</v>
      </c>
      <c r="B21" s="68" t="s">
        <v>88</v>
      </c>
      <c r="C21" s="19">
        <v>2</v>
      </c>
      <c r="D21" s="33"/>
      <c r="E21" s="34">
        <f>SUM(F21:H21)</f>
        <v>0</v>
      </c>
      <c r="F21" s="33"/>
      <c r="G21" s="33"/>
      <c r="H21" s="33"/>
      <c r="I21" s="66">
        <f>D21+C21-E21</f>
        <v>2</v>
      </c>
      <c r="J21" s="18">
        <f t="shared" si="0"/>
        <v>2</v>
      </c>
      <c r="K21" s="18">
        <v>0</v>
      </c>
      <c r="L21" s="32">
        <v>0</v>
      </c>
      <c r="M21" s="38"/>
      <c r="N21" s="34">
        <f t="shared" si="1"/>
        <v>0</v>
      </c>
      <c r="O21" s="38"/>
      <c r="P21" s="38"/>
      <c r="Q21" s="38"/>
      <c r="R21" s="32">
        <f t="shared" si="2"/>
        <v>0</v>
      </c>
      <c r="S21" s="67">
        <v>0</v>
      </c>
      <c r="T21" s="67"/>
      <c r="U21" s="34">
        <f t="shared" si="3"/>
        <v>0</v>
      </c>
      <c r="V21" s="67"/>
      <c r="W21" s="67"/>
      <c r="X21" s="67"/>
      <c r="Y21" s="36">
        <f t="shared" si="4"/>
        <v>0</v>
      </c>
      <c r="Z21" s="34">
        <f t="shared" si="5"/>
        <v>0</v>
      </c>
      <c r="AA21" s="36">
        <f>D21+M21+T21</f>
        <v>0</v>
      </c>
      <c r="AB21" s="36">
        <f>E21+N21+U21</f>
        <v>0</v>
      </c>
      <c r="AC21" s="19">
        <f t="shared" si="6"/>
        <v>2</v>
      </c>
      <c r="AD21" s="3"/>
      <c r="AE21" s="3"/>
      <c r="AF21" s="3"/>
      <c r="AG21" s="3"/>
      <c r="AH21" s="3"/>
      <c r="AI21" s="3"/>
      <c r="AJ21" s="3"/>
      <c r="AK21" s="3"/>
      <c r="AL21" s="3"/>
      <c r="AM21" s="3"/>
      <c r="AN21" s="3"/>
    </row>
    <row r="22" spans="1:40" s="4" customFormat="1" ht="25.2" x14ac:dyDescent="0.45">
      <c r="A22" s="18">
        <v>15</v>
      </c>
      <c r="B22" s="68" t="s">
        <v>89</v>
      </c>
      <c r="C22" s="19">
        <v>3</v>
      </c>
      <c r="D22" s="33"/>
      <c r="E22" s="34">
        <f>SUM(F22:H22)</f>
        <v>0</v>
      </c>
      <c r="F22" s="33"/>
      <c r="G22" s="33"/>
      <c r="H22" s="33"/>
      <c r="I22" s="66">
        <f>D22+C22-E22</f>
        <v>3</v>
      </c>
      <c r="J22" s="18">
        <f t="shared" si="0"/>
        <v>3</v>
      </c>
      <c r="K22" s="18">
        <v>0</v>
      </c>
      <c r="L22" s="32">
        <v>0</v>
      </c>
      <c r="M22" s="38"/>
      <c r="N22" s="34">
        <f t="shared" si="1"/>
        <v>0</v>
      </c>
      <c r="O22" s="38"/>
      <c r="P22" s="38"/>
      <c r="Q22" s="38"/>
      <c r="R22" s="32">
        <f t="shared" si="2"/>
        <v>0</v>
      </c>
      <c r="S22" s="67">
        <v>0</v>
      </c>
      <c r="T22" s="67"/>
      <c r="U22" s="34">
        <f t="shared" si="3"/>
        <v>0</v>
      </c>
      <c r="V22" s="67"/>
      <c r="W22" s="67"/>
      <c r="X22" s="67"/>
      <c r="Y22" s="36">
        <f t="shared" si="4"/>
        <v>0</v>
      </c>
      <c r="Z22" s="34">
        <f t="shared" si="5"/>
        <v>0</v>
      </c>
      <c r="AA22" s="36">
        <f>D22+M22+T22</f>
        <v>0</v>
      </c>
      <c r="AB22" s="36">
        <f>E22+N22+U22</f>
        <v>0</v>
      </c>
      <c r="AC22" s="19">
        <f t="shared" si="6"/>
        <v>3</v>
      </c>
      <c r="AD22" s="3"/>
      <c r="AE22" s="3"/>
      <c r="AF22" s="3"/>
      <c r="AG22" s="3"/>
      <c r="AH22" s="3"/>
      <c r="AI22" s="3"/>
      <c r="AJ22" s="3"/>
      <c r="AK22" s="3"/>
      <c r="AL22" s="3"/>
      <c r="AM22" s="3"/>
      <c r="AN22" s="3"/>
    </row>
    <row r="23" spans="1:40" s="4" customFormat="1" ht="25.2" x14ac:dyDescent="0.45">
      <c r="A23" s="18">
        <v>16</v>
      </c>
      <c r="B23" s="68" t="s">
        <v>90</v>
      </c>
      <c r="C23" s="19">
        <v>1</v>
      </c>
      <c r="D23" s="33"/>
      <c r="E23" s="34">
        <f>SUM(F23:H23)</f>
        <v>0</v>
      </c>
      <c r="F23" s="33"/>
      <c r="G23" s="33"/>
      <c r="H23" s="33"/>
      <c r="I23" s="66">
        <f>D23+C23-E23</f>
        <v>1</v>
      </c>
      <c r="J23" s="18">
        <f t="shared" si="0"/>
        <v>1</v>
      </c>
      <c r="K23" s="18">
        <v>0</v>
      </c>
      <c r="L23" s="32">
        <v>0</v>
      </c>
      <c r="M23" s="38"/>
      <c r="N23" s="34">
        <f t="shared" si="1"/>
        <v>0</v>
      </c>
      <c r="O23" s="38"/>
      <c r="P23" s="38"/>
      <c r="Q23" s="38"/>
      <c r="R23" s="32">
        <f t="shared" si="2"/>
        <v>0</v>
      </c>
      <c r="S23" s="67">
        <v>0</v>
      </c>
      <c r="T23" s="67"/>
      <c r="U23" s="34">
        <f t="shared" si="3"/>
        <v>0</v>
      </c>
      <c r="V23" s="67"/>
      <c r="W23" s="67"/>
      <c r="X23" s="67"/>
      <c r="Y23" s="36">
        <f t="shared" si="4"/>
        <v>0</v>
      </c>
      <c r="Z23" s="34">
        <f t="shared" si="5"/>
        <v>0</v>
      </c>
      <c r="AA23" s="36">
        <f>D23+M23+T23</f>
        <v>0</v>
      </c>
      <c r="AB23" s="36">
        <f>E23+N23+U23</f>
        <v>0</v>
      </c>
      <c r="AC23" s="19">
        <f t="shared" si="6"/>
        <v>1</v>
      </c>
      <c r="AD23" s="3"/>
      <c r="AE23" s="3"/>
      <c r="AF23" s="3"/>
      <c r="AG23" s="3"/>
      <c r="AH23" s="3"/>
      <c r="AI23" s="3"/>
      <c r="AJ23" s="3"/>
      <c r="AK23" s="3"/>
      <c r="AL23" s="3"/>
      <c r="AM23" s="3"/>
      <c r="AN23" s="3"/>
    </row>
    <row r="24" spans="1:40" s="4" customFormat="1" ht="25.2" x14ac:dyDescent="0.45">
      <c r="A24" s="18">
        <v>17</v>
      </c>
      <c r="B24" s="68" t="s">
        <v>91</v>
      </c>
      <c r="C24" s="19">
        <v>30</v>
      </c>
      <c r="D24" s="33"/>
      <c r="E24" s="34">
        <f>SUM(F24:H24)</f>
        <v>0</v>
      </c>
      <c r="F24" s="33"/>
      <c r="G24" s="33"/>
      <c r="H24" s="33"/>
      <c r="I24" s="66">
        <f>D24+C24-E24</f>
        <v>30</v>
      </c>
      <c r="J24" s="18">
        <f t="shared" si="0"/>
        <v>30</v>
      </c>
      <c r="K24" s="18">
        <v>0</v>
      </c>
      <c r="L24" s="32">
        <v>0</v>
      </c>
      <c r="M24" s="38"/>
      <c r="N24" s="34">
        <f t="shared" si="1"/>
        <v>0</v>
      </c>
      <c r="O24" s="38"/>
      <c r="P24" s="38"/>
      <c r="Q24" s="38"/>
      <c r="R24" s="32">
        <f t="shared" si="2"/>
        <v>0</v>
      </c>
      <c r="S24" s="67">
        <v>0</v>
      </c>
      <c r="T24" s="67"/>
      <c r="U24" s="34">
        <f t="shared" si="3"/>
        <v>0</v>
      </c>
      <c r="V24" s="67"/>
      <c r="W24" s="67"/>
      <c r="X24" s="67"/>
      <c r="Y24" s="36">
        <f t="shared" si="4"/>
        <v>0</v>
      </c>
      <c r="Z24" s="34">
        <f t="shared" si="5"/>
        <v>0</v>
      </c>
      <c r="AA24" s="36">
        <f>D24+M24+T24</f>
        <v>0</v>
      </c>
      <c r="AB24" s="36">
        <f>E24+N24+U24</f>
        <v>0</v>
      </c>
      <c r="AC24" s="19">
        <f t="shared" si="6"/>
        <v>30</v>
      </c>
      <c r="AD24" s="3"/>
      <c r="AE24" s="3"/>
      <c r="AF24" s="3"/>
      <c r="AG24" s="3"/>
      <c r="AH24" s="3"/>
      <c r="AI24" s="3"/>
      <c r="AJ24" s="3"/>
      <c r="AK24" s="3"/>
      <c r="AL24" s="3"/>
      <c r="AM24" s="3"/>
      <c r="AN24" s="3"/>
    </row>
    <row r="25" spans="1:40" s="20" customFormat="1" ht="39.75" customHeight="1" x14ac:dyDescent="0.5">
      <c r="A25" s="98" t="s">
        <v>0</v>
      </c>
      <c r="B25" s="98"/>
      <c r="C25" s="31">
        <f>SUM(C8:C24)</f>
        <v>85</v>
      </c>
      <c r="D25" s="31">
        <f t="shared" ref="D25:AC25" si="7">SUM(D8:D24)</f>
        <v>0</v>
      </c>
      <c r="E25" s="31">
        <f t="shared" si="7"/>
        <v>2</v>
      </c>
      <c r="F25" s="31">
        <f t="shared" si="7"/>
        <v>1</v>
      </c>
      <c r="G25" s="31">
        <f t="shared" si="7"/>
        <v>1</v>
      </c>
      <c r="H25" s="31">
        <f t="shared" si="7"/>
        <v>0</v>
      </c>
      <c r="I25" s="31">
        <f t="shared" si="7"/>
        <v>83</v>
      </c>
      <c r="J25" s="31">
        <f t="shared" si="7"/>
        <v>83</v>
      </c>
      <c r="K25" s="31">
        <f t="shared" si="7"/>
        <v>0</v>
      </c>
      <c r="L25" s="31">
        <f t="shared" si="7"/>
        <v>0</v>
      </c>
      <c r="M25" s="31">
        <f t="shared" si="7"/>
        <v>0</v>
      </c>
      <c r="N25" s="31">
        <f t="shared" si="7"/>
        <v>0</v>
      </c>
      <c r="O25" s="31">
        <f t="shared" si="7"/>
        <v>0</v>
      </c>
      <c r="P25" s="31">
        <f t="shared" si="7"/>
        <v>0</v>
      </c>
      <c r="Q25" s="31">
        <f t="shared" si="7"/>
        <v>0</v>
      </c>
      <c r="R25" s="31">
        <f t="shared" si="7"/>
        <v>0</v>
      </c>
      <c r="S25" s="31">
        <f t="shared" si="7"/>
        <v>0</v>
      </c>
      <c r="T25" s="31">
        <f t="shared" si="7"/>
        <v>1</v>
      </c>
      <c r="U25" s="31">
        <f t="shared" si="7"/>
        <v>0</v>
      </c>
      <c r="V25" s="31">
        <f t="shared" si="7"/>
        <v>0</v>
      </c>
      <c r="W25" s="31">
        <f t="shared" si="7"/>
        <v>0</v>
      </c>
      <c r="X25" s="31">
        <f t="shared" si="7"/>
        <v>0</v>
      </c>
      <c r="Y25" s="31">
        <f t="shared" si="7"/>
        <v>1</v>
      </c>
      <c r="Z25" s="31">
        <f t="shared" si="7"/>
        <v>3</v>
      </c>
      <c r="AA25" s="31">
        <f t="shared" si="7"/>
        <v>1</v>
      </c>
      <c r="AB25" s="31">
        <f t="shared" si="7"/>
        <v>2</v>
      </c>
      <c r="AC25" s="31">
        <f t="shared" si="7"/>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A3" sqref="A3:N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104</v>
      </c>
      <c r="B3" s="110"/>
      <c r="C3" s="110"/>
      <c r="D3" s="110"/>
      <c r="E3" s="110"/>
      <c r="F3" s="110"/>
      <c r="G3" s="110"/>
      <c r="H3" s="110"/>
      <c r="I3" s="110"/>
      <c r="J3" s="110"/>
      <c r="K3" s="110"/>
      <c r="L3" s="110"/>
      <c r="M3" s="110"/>
      <c r="N3" s="110"/>
    </row>
    <row r="4" spans="1:14" s="5" customFormat="1" ht="28.2" x14ac:dyDescent="0.5">
      <c r="A4" s="103" t="s">
        <v>2</v>
      </c>
      <c r="B4" s="103" t="s">
        <v>1</v>
      </c>
      <c r="C4" s="97" t="s">
        <v>98</v>
      </c>
      <c r="D4" s="98" t="s">
        <v>19</v>
      </c>
      <c r="E4" s="98" t="s">
        <v>20</v>
      </c>
      <c r="F4" s="94" t="s">
        <v>53</v>
      </c>
      <c r="G4" s="95"/>
      <c r="H4" s="95"/>
      <c r="I4" s="95"/>
      <c r="J4" s="95"/>
      <c r="K4" s="95"/>
      <c r="L4" s="95"/>
      <c r="M4" s="96"/>
      <c r="N4" s="98" t="s">
        <v>99</v>
      </c>
    </row>
    <row r="5" spans="1:14" s="5" customFormat="1" ht="29.25" customHeight="1" x14ac:dyDescent="0.5">
      <c r="A5" s="103"/>
      <c r="B5" s="103"/>
      <c r="C5" s="97"/>
      <c r="D5" s="98"/>
      <c r="E5" s="98"/>
      <c r="F5" s="99" t="s">
        <v>96</v>
      </c>
      <c r="G5" s="99" t="s">
        <v>28</v>
      </c>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16</v>
      </c>
      <c r="D13" s="34"/>
      <c r="E13" s="34">
        <f t="shared" si="0"/>
        <v>0</v>
      </c>
      <c r="F13" s="34"/>
      <c r="G13" s="34"/>
      <c r="H13" s="34"/>
      <c r="I13" s="34"/>
      <c r="J13" s="34"/>
      <c r="K13" s="34"/>
      <c r="L13" s="34"/>
      <c r="M13" s="34"/>
      <c r="N13" s="31">
        <f t="shared" si="1"/>
        <v>16</v>
      </c>
    </row>
    <row r="14" spans="1:14" s="5" customFormat="1" ht="21" customHeight="1" x14ac:dyDescent="0.5">
      <c r="A14" s="18">
        <v>8</v>
      </c>
      <c r="B14" s="68" t="s">
        <v>82</v>
      </c>
      <c r="C14" s="34">
        <v>22</v>
      </c>
      <c r="D14" s="34"/>
      <c r="E14" s="34">
        <f t="shared" si="0"/>
        <v>0</v>
      </c>
      <c r="F14" s="34"/>
      <c r="G14" s="34"/>
      <c r="H14" s="34"/>
      <c r="I14" s="34"/>
      <c r="J14" s="34"/>
      <c r="K14" s="34"/>
      <c r="L14" s="34"/>
      <c r="M14" s="34"/>
      <c r="N14" s="31">
        <f t="shared" si="1"/>
        <v>22</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529</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529</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105</v>
      </c>
      <c r="B3" s="112"/>
      <c r="C3" s="112"/>
      <c r="D3" s="112"/>
      <c r="E3" s="112"/>
      <c r="F3" s="112"/>
      <c r="G3" s="112"/>
      <c r="H3" s="112"/>
      <c r="I3" s="112"/>
      <c r="J3" s="112"/>
      <c r="K3" s="112"/>
      <c r="L3" s="6"/>
      <c r="M3" s="6"/>
    </row>
    <row r="4" spans="1:14" s="9" customFormat="1" ht="21" x14ac:dyDescent="0.4">
      <c r="A4" s="102" t="s">
        <v>2</v>
      </c>
      <c r="B4" s="102" t="s">
        <v>1</v>
      </c>
      <c r="C4" s="97" t="s">
        <v>98</v>
      </c>
      <c r="D4" s="113" t="s">
        <v>19</v>
      </c>
      <c r="E4" s="113" t="s">
        <v>20</v>
      </c>
      <c r="F4" s="113"/>
      <c r="G4" s="113"/>
      <c r="H4" s="113"/>
      <c r="I4" s="98" t="s">
        <v>99</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A3" sqref="A3:N3"/>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106</v>
      </c>
      <c r="B3" s="110"/>
      <c r="C3" s="110"/>
      <c r="D3" s="110"/>
      <c r="E3" s="110"/>
      <c r="F3" s="110"/>
      <c r="G3" s="110"/>
      <c r="H3" s="110"/>
      <c r="I3" s="110"/>
      <c r="J3" s="110"/>
      <c r="K3" s="110"/>
      <c r="L3" s="110"/>
      <c r="M3" s="110"/>
      <c r="N3" s="110"/>
    </row>
    <row r="4" spans="1:30" s="5" customFormat="1" ht="33.75" customHeight="1" x14ac:dyDescent="0.5">
      <c r="A4" s="102" t="s">
        <v>2</v>
      </c>
      <c r="B4" s="102" t="s">
        <v>1</v>
      </c>
      <c r="C4" s="97" t="s">
        <v>98</v>
      </c>
      <c r="D4" s="98" t="s">
        <v>19</v>
      </c>
      <c r="E4" s="98" t="s">
        <v>20</v>
      </c>
      <c r="F4" s="98" t="s">
        <v>53</v>
      </c>
      <c r="G4" s="98"/>
      <c r="H4" s="98"/>
      <c r="I4" s="98"/>
      <c r="J4" s="98"/>
      <c r="K4" s="98"/>
      <c r="L4" s="98"/>
      <c r="M4" s="98"/>
      <c r="N4" s="97" t="s">
        <v>99</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107</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108</v>
      </c>
      <c r="D5" s="114" t="s">
        <v>19</v>
      </c>
      <c r="E5" s="118" t="s">
        <v>20</v>
      </c>
      <c r="F5" s="119"/>
      <c r="G5" s="119"/>
      <c r="H5" s="120"/>
      <c r="I5" s="121" t="s">
        <v>99</v>
      </c>
      <c r="J5" s="121" t="s">
        <v>108</v>
      </c>
      <c r="K5" s="114" t="s">
        <v>19</v>
      </c>
      <c r="L5" s="118" t="s">
        <v>20</v>
      </c>
      <c r="M5" s="119"/>
      <c r="N5" s="119"/>
      <c r="O5" s="120"/>
      <c r="P5" s="121" t="s">
        <v>99</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31</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92</v>
      </c>
      <c r="C8" s="41">
        <v>1</v>
      </c>
      <c r="D8" s="37"/>
      <c r="E8" s="37">
        <f>SUM(F8:H8)</f>
        <v>0</v>
      </c>
      <c r="F8" s="42"/>
      <c r="G8" s="42"/>
      <c r="H8" s="42"/>
      <c r="I8" s="41">
        <f>C8+D8-E8</f>
        <v>1</v>
      </c>
      <c r="J8" s="40">
        <v>1</v>
      </c>
      <c r="K8" s="37"/>
      <c r="L8" s="37">
        <v>1</v>
      </c>
      <c r="M8" s="37"/>
      <c r="N8" s="37"/>
      <c r="O8" s="37"/>
      <c r="P8" s="40">
        <f>J8+K8-L8</f>
        <v>0</v>
      </c>
      <c r="Q8" s="40">
        <f>P8+I8</f>
        <v>1</v>
      </c>
      <c r="R8" s="14"/>
      <c r="S8" s="14"/>
    </row>
    <row r="9" spans="1:19" s="26" customFormat="1" ht="24" customHeight="1" x14ac:dyDescent="0.3">
      <c r="A9" s="118" t="s">
        <v>0</v>
      </c>
      <c r="B9" s="120"/>
      <c r="C9" s="40">
        <f t="shared" ref="C9:Q9" si="0">SUM(C8:C8)</f>
        <v>1</v>
      </c>
      <c r="D9" s="40">
        <f t="shared" si="0"/>
        <v>0</v>
      </c>
      <c r="E9" s="40">
        <f t="shared" si="0"/>
        <v>0</v>
      </c>
      <c r="F9" s="40">
        <f t="shared" si="0"/>
        <v>0</v>
      </c>
      <c r="G9" s="40">
        <f t="shared" si="0"/>
        <v>0</v>
      </c>
      <c r="H9" s="40">
        <f t="shared" si="0"/>
        <v>0</v>
      </c>
      <c r="I9" s="40">
        <f t="shared" si="0"/>
        <v>1</v>
      </c>
      <c r="J9" s="40">
        <f t="shared" si="0"/>
        <v>1</v>
      </c>
      <c r="K9" s="40">
        <f t="shared" si="0"/>
        <v>0</v>
      </c>
      <c r="L9" s="40">
        <f t="shared" si="0"/>
        <v>1</v>
      </c>
      <c r="M9" s="40">
        <f t="shared" si="0"/>
        <v>0</v>
      </c>
      <c r="N9" s="40">
        <f t="shared" si="0"/>
        <v>0</v>
      </c>
      <c r="O9" s="40">
        <f t="shared" si="0"/>
        <v>0</v>
      </c>
      <c r="P9" s="40">
        <f t="shared" si="0"/>
        <v>0</v>
      </c>
      <c r="Q9" s="40">
        <f t="shared" si="0"/>
        <v>1</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109</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108</v>
      </c>
      <c r="D5" s="114" t="s">
        <v>19</v>
      </c>
      <c r="E5" s="118" t="s">
        <v>20</v>
      </c>
      <c r="F5" s="119"/>
      <c r="G5" s="119"/>
      <c r="H5" s="120"/>
      <c r="I5" s="121" t="s">
        <v>99</v>
      </c>
      <c r="J5" s="121" t="s">
        <v>108</v>
      </c>
      <c r="K5" s="114" t="s">
        <v>19</v>
      </c>
      <c r="L5" s="118" t="s">
        <v>20</v>
      </c>
      <c r="M5" s="119"/>
      <c r="N5" s="119"/>
      <c r="O5" s="120"/>
      <c r="P5" s="121" t="s">
        <v>99</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10"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110</v>
      </c>
      <c r="B3" s="122"/>
      <c r="C3" s="122"/>
      <c r="D3" s="122"/>
      <c r="E3" s="122"/>
      <c r="F3" s="122"/>
      <c r="G3" s="122"/>
      <c r="H3" s="122"/>
      <c r="I3" s="122"/>
      <c r="J3" s="12"/>
      <c r="K3" s="12"/>
    </row>
    <row r="4" spans="1:17" s="24" customFormat="1" ht="18" customHeight="1" x14ac:dyDescent="0.35">
      <c r="A4" s="114" t="s">
        <v>2</v>
      </c>
      <c r="B4" s="114" t="s">
        <v>1</v>
      </c>
      <c r="C4" s="121" t="s">
        <v>108</v>
      </c>
      <c r="D4" s="114" t="s">
        <v>19</v>
      </c>
      <c r="E4" s="118" t="s">
        <v>20</v>
      </c>
      <c r="F4" s="119"/>
      <c r="G4" s="119"/>
      <c r="H4" s="120"/>
      <c r="I4" s="121" t="s">
        <v>99</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26</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H13" sqref="H13"/>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111</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102" t="s">
        <v>2</v>
      </c>
      <c r="B4" s="102" t="s">
        <v>7</v>
      </c>
      <c r="C4" s="97" t="s">
        <v>114</v>
      </c>
      <c r="D4" s="97"/>
      <c r="E4" s="97"/>
      <c r="F4" s="97"/>
      <c r="G4" s="97"/>
      <c r="H4" s="97"/>
      <c r="I4" s="97"/>
      <c r="J4" s="97"/>
      <c r="K4" s="97"/>
      <c r="L4" s="106" t="s">
        <v>112</v>
      </c>
      <c r="M4" s="107"/>
      <c r="N4" s="107"/>
      <c r="O4" s="107"/>
      <c r="P4" s="108"/>
      <c r="Q4" s="129" t="s">
        <v>113</v>
      </c>
      <c r="R4" s="129"/>
      <c r="S4" s="129"/>
      <c r="T4" s="129"/>
      <c r="U4" s="129"/>
    </row>
    <row r="5" spans="1:21"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1"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1" s="29" customFormat="1" ht="18" x14ac:dyDescent="0.35">
      <c r="A7" s="19">
        <v>1</v>
      </c>
      <c r="B7" s="64" t="s">
        <v>75</v>
      </c>
      <c r="C7" s="59">
        <v>42</v>
      </c>
      <c r="D7" s="59">
        <v>7</v>
      </c>
      <c r="E7" s="60">
        <v>49</v>
      </c>
      <c r="F7" s="60">
        <f>L7+Q7</f>
        <v>45</v>
      </c>
      <c r="G7" s="71">
        <f t="shared" ref="G7:G18" si="0">F7/E7</f>
        <v>0.91836734693877553</v>
      </c>
      <c r="H7" s="62">
        <v>5</v>
      </c>
      <c r="I7" s="72">
        <f t="shared" ref="I7:I18" si="1">H7/F7</f>
        <v>0.1111111111111111</v>
      </c>
      <c r="J7" s="39">
        <f>F7-H7</f>
        <v>40</v>
      </c>
      <c r="K7" s="72">
        <f t="shared" ref="K7:K18" si="2">J7/F7</f>
        <v>0.88888888888888884</v>
      </c>
      <c r="L7" s="60">
        <v>45</v>
      </c>
      <c r="M7" s="62">
        <v>10</v>
      </c>
      <c r="N7" s="72">
        <f t="shared" ref="N7:N18" si="3">M7/L7</f>
        <v>0.22222222222222221</v>
      </c>
      <c r="O7" s="39">
        <f>L7-M7</f>
        <v>35</v>
      </c>
      <c r="P7" s="72">
        <f t="shared" ref="P7:P18" si="4">O7/L7</f>
        <v>0.77777777777777779</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24</v>
      </c>
      <c r="M8" s="62">
        <v>5</v>
      </c>
      <c r="N8" s="72">
        <f t="shared" si="3"/>
        <v>0.20833333333333334</v>
      </c>
      <c r="O8" s="39">
        <f t="shared" ref="O8:O24" si="6">L8-M8</f>
        <v>19</v>
      </c>
      <c r="P8" s="72">
        <f t="shared" si="4"/>
        <v>0.79166666666666663</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60</v>
      </c>
      <c r="G11" s="71">
        <f t="shared" si="0"/>
        <v>0.65934065934065933</v>
      </c>
      <c r="H11" s="62">
        <v>10</v>
      </c>
      <c r="I11" s="72">
        <f t="shared" si="1"/>
        <v>0.16666666666666666</v>
      </c>
      <c r="J11" s="39">
        <f t="shared" si="5"/>
        <v>50</v>
      </c>
      <c r="K11" s="72">
        <f t="shared" si="2"/>
        <v>0.83333333333333337</v>
      </c>
      <c r="L11" s="60">
        <v>60</v>
      </c>
      <c r="M11" s="62">
        <v>12</v>
      </c>
      <c r="N11" s="72">
        <f t="shared" si="3"/>
        <v>0.2</v>
      </c>
      <c r="O11" s="39">
        <f t="shared" si="6"/>
        <v>48</v>
      </c>
      <c r="P11" s="72">
        <f t="shared" si="4"/>
        <v>0.8</v>
      </c>
      <c r="Q11" s="60"/>
      <c r="R11" s="62"/>
      <c r="S11" s="72"/>
      <c r="T11" s="39"/>
      <c r="U11" s="73"/>
    </row>
    <row r="12" spans="1:21" s="29" customFormat="1" ht="18" x14ac:dyDescent="0.35">
      <c r="A12" s="19">
        <v>6</v>
      </c>
      <c r="B12" s="64" t="s">
        <v>80</v>
      </c>
      <c r="C12" s="59">
        <v>27</v>
      </c>
      <c r="D12" s="59">
        <v>8</v>
      </c>
      <c r="E12" s="60">
        <v>35</v>
      </c>
      <c r="F12" s="60">
        <f t="shared" si="7"/>
        <v>34</v>
      </c>
      <c r="G12" s="71">
        <f t="shared" si="0"/>
        <v>0.97142857142857142</v>
      </c>
      <c r="H12" s="62">
        <v>4</v>
      </c>
      <c r="I12" s="72">
        <f t="shared" si="1"/>
        <v>0.11764705882352941</v>
      </c>
      <c r="J12" s="39">
        <f t="shared" si="5"/>
        <v>30</v>
      </c>
      <c r="K12" s="72">
        <f t="shared" si="2"/>
        <v>0.88235294117647056</v>
      </c>
      <c r="L12" s="60">
        <v>33</v>
      </c>
      <c r="M12" s="62">
        <v>4</v>
      </c>
      <c r="N12" s="72">
        <f t="shared" si="3"/>
        <v>0.12121212121212122</v>
      </c>
      <c r="O12" s="39">
        <f t="shared" si="6"/>
        <v>29</v>
      </c>
      <c r="P12" s="72">
        <f t="shared" si="4"/>
        <v>0.87878787878787878</v>
      </c>
      <c r="Q12" s="60">
        <v>1</v>
      </c>
      <c r="R12" s="62"/>
      <c r="S12" s="72"/>
      <c r="T12" s="39">
        <v>1</v>
      </c>
      <c r="U12" s="73">
        <f>T12/Q12</f>
        <v>1</v>
      </c>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33</v>
      </c>
      <c r="G14" s="71">
        <f t="shared" si="0"/>
        <v>0.94285714285714284</v>
      </c>
      <c r="H14" s="62">
        <v>6</v>
      </c>
      <c r="I14" s="72">
        <f t="shared" si="1"/>
        <v>0.18181818181818182</v>
      </c>
      <c r="J14" s="39">
        <f t="shared" si="5"/>
        <v>27</v>
      </c>
      <c r="K14" s="72">
        <f t="shared" si="2"/>
        <v>0.81818181818181823</v>
      </c>
      <c r="L14" s="60">
        <v>33</v>
      </c>
      <c r="M14" s="62">
        <v>7</v>
      </c>
      <c r="N14" s="72">
        <f t="shared" si="3"/>
        <v>0.21212121212121213</v>
      </c>
      <c r="O14" s="39">
        <f t="shared" si="6"/>
        <v>26</v>
      </c>
      <c r="P14" s="72">
        <f t="shared" si="4"/>
        <v>0.78787878787878785</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c r="R15" s="62"/>
      <c r="S15" s="72"/>
      <c r="T15" s="39"/>
      <c r="U15" s="73"/>
    </row>
    <row r="16" spans="1:21" s="29" customFormat="1" ht="18" x14ac:dyDescent="0.35">
      <c r="A16" s="19">
        <v>10</v>
      </c>
      <c r="B16" s="64" t="s">
        <v>84</v>
      </c>
      <c r="C16" s="59">
        <v>21</v>
      </c>
      <c r="D16" s="59">
        <v>10</v>
      </c>
      <c r="E16" s="60">
        <v>31</v>
      </c>
      <c r="F16" s="60">
        <f t="shared" si="7"/>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40</v>
      </c>
      <c r="G18" s="71">
        <f t="shared" si="0"/>
        <v>0.86956521739130432</v>
      </c>
      <c r="H18" s="62">
        <v>10</v>
      </c>
      <c r="I18" s="72">
        <f t="shared" si="1"/>
        <v>0.25</v>
      </c>
      <c r="J18" s="39">
        <f t="shared" si="5"/>
        <v>30</v>
      </c>
      <c r="K18" s="72">
        <f t="shared" si="2"/>
        <v>0.75</v>
      </c>
      <c r="L18" s="60">
        <v>40</v>
      </c>
      <c r="M18" s="62">
        <v>13</v>
      </c>
      <c r="N18" s="72">
        <f t="shared" si="3"/>
        <v>0.32500000000000001</v>
      </c>
      <c r="O18" s="39">
        <f t="shared" si="6"/>
        <v>27</v>
      </c>
      <c r="P18" s="72">
        <f t="shared" si="4"/>
        <v>0.67500000000000004</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32</v>
      </c>
      <c r="G21" s="71">
        <f t="shared" si="8"/>
        <v>0.82051282051282048</v>
      </c>
      <c r="H21" s="62">
        <v>4</v>
      </c>
      <c r="I21" s="72">
        <f t="shared" si="11"/>
        <v>0.125</v>
      </c>
      <c r="J21" s="39">
        <f t="shared" si="5"/>
        <v>28</v>
      </c>
      <c r="K21" s="72">
        <f t="shared" si="12"/>
        <v>0.875</v>
      </c>
      <c r="L21" s="60">
        <v>32</v>
      </c>
      <c r="M21" s="62">
        <v>4</v>
      </c>
      <c r="N21" s="72">
        <f t="shared" si="9"/>
        <v>0.125</v>
      </c>
      <c r="O21" s="39">
        <f t="shared" si="6"/>
        <v>28</v>
      </c>
      <c r="P21" s="72">
        <f t="shared" si="10"/>
        <v>0.875</v>
      </c>
      <c r="Q21" s="60"/>
      <c r="R21" s="62"/>
      <c r="S21" s="72"/>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79</v>
      </c>
      <c r="G23" s="71">
        <f t="shared" ref="G23:G24" si="14">F23/E23</f>
        <v>0.61240310077519378</v>
      </c>
      <c r="H23" s="62">
        <v>34</v>
      </c>
      <c r="I23" s="72">
        <f t="shared" ref="I23:I24" si="15">H23/F23</f>
        <v>0.43037974683544306</v>
      </c>
      <c r="J23" s="39">
        <f t="shared" ref="J23:J24" si="16">F23-H23</f>
        <v>45</v>
      </c>
      <c r="K23" s="72">
        <f t="shared" ref="K23:K24" si="17">J23/F23</f>
        <v>0.569620253164557</v>
      </c>
      <c r="L23" s="60">
        <v>79</v>
      </c>
      <c r="M23" s="62">
        <v>45</v>
      </c>
      <c r="N23" s="72">
        <f t="shared" ref="N23" si="18">M23/L23</f>
        <v>0.569620253164557</v>
      </c>
      <c r="O23" s="39">
        <f t="shared" ref="O23" si="19">L23-M23</f>
        <v>34</v>
      </c>
      <c r="P23" s="72">
        <f t="shared" ref="P23" si="20">O23/L23</f>
        <v>0.43037974683544306</v>
      </c>
      <c r="Q23" s="60"/>
      <c r="R23" s="62"/>
      <c r="S23" s="61"/>
      <c r="T23" s="62"/>
      <c r="U23" s="61"/>
    </row>
    <row r="24" spans="1:23" s="30" customFormat="1" ht="18" x14ac:dyDescent="0.35">
      <c r="A24" s="19">
        <v>18</v>
      </c>
      <c r="B24" s="64" t="s">
        <v>94</v>
      </c>
      <c r="C24" s="59">
        <v>0</v>
      </c>
      <c r="D24" s="59">
        <v>3</v>
      </c>
      <c r="E24" s="60">
        <v>3</v>
      </c>
      <c r="F24" s="60">
        <f t="shared" si="13"/>
        <v>6</v>
      </c>
      <c r="G24" s="71">
        <f t="shared" si="14"/>
        <v>2</v>
      </c>
      <c r="H24" s="62">
        <v>0</v>
      </c>
      <c r="I24" s="72">
        <f t="shared" si="15"/>
        <v>0</v>
      </c>
      <c r="J24" s="39">
        <f t="shared" si="16"/>
        <v>6</v>
      </c>
      <c r="K24" s="72">
        <f t="shared" si="17"/>
        <v>1</v>
      </c>
      <c r="L24" s="60">
        <v>3</v>
      </c>
      <c r="M24" s="62">
        <v>1</v>
      </c>
      <c r="N24" s="72">
        <f t="shared" si="9"/>
        <v>0.33333333333333331</v>
      </c>
      <c r="O24" s="39">
        <f t="shared" si="6"/>
        <v>2</v>
      </c>
      <c r="P24" s="72">
        <f t="shared" si="10"/>
        <v>0.66666666666666663</v>
      </c>
      <c r="Q24" s="60">
        <v>3</v>
      </c>
      <c r="R24" s="62">
        <v>1</v>
      </c>
      <c r="S24" s="61">
        <f>R24/Q24</f>
        <v>0.33333333333333331</v>
      </c>
      <c r="T24" s="62">
        <v>2</v>
      </c>
      <c r="U24" s="61">
        <f>T24/Q24</f>
        <v>0.66666666666666663</v>
      </c>
      <c r="V24" s="29"/>
      <c r="W24" s="29"/>
    </row>
    <row r="25" spans="1:23" s="30" customFormat="1" ht="36.75" customHeight="1" x14ac:dyDescent="0.35">
      <c r="A25" s="97" t="s">
        <v>5</v>
      </c>
      <c r="B25" s="97"/>
      <c r="C25" s="31">
        <f>SUM(C7:C24)</f>
        <v>518</v>
      </c>
      <c r="D25" s="31">
        <f t="shared" ref="D25:T25" si="21">SUM(D7:D24)</f>
        <v>189</v>
      </c>
      <c r="E25" s="31">
        <f t="shared" si="21"/>
        <v>707</v>
      </c>
      <c r="F25" s="31">
        <f t="shared" si="21"/>
        <v>580</v>
      </c>
      <c r="G25" s="63">
        <f>F25/E25</f>
        <v>0.82036775106082038</v>
      </c>
      <c r="H25" s="31">
        <f t="shared" si="21"/>
        <v>101</v>
      </c>
      <c r="I25" s="63">
        <f>H25/F25</f>
        <v>0.17413793103448275</v>
      </c>
      <c r="J25" s="31">
        <f t="shared" si="21"/>
        <v>479</v>
      </c>
      <c r="K25" s="63">
        <f>J25/F25</f>
        <v>0.82586206896551728</v>
      </c>
      <c r="L25" s="31">
        <f t="shared" si="21"/>
        <v>592</v>
      </c>
      <c r="M25" s="31">
        <f t="shared" si="21"/>
        <v>128</v>
      </c>
      <c r="N25" s="63">
        <f>M25/L25</f>
        <v>0.21621621621621623</v>
      </c>
      <c r="O25" s="31">
        <f t="shared" si="21"/>
        <v>464</v>
      </c>
      <c r="P25" s="63">
        <f>O25/L25</f>
        <v>0.78378378378378377</v>
      </c>
      <c r="Q25" s="31">
        <f t="shared" si="21"/>
        <v>4</v>
      </c>
      <c r="R25" s="31">
        <f t="shared" si="21"/>
        <v>1</v>
      </c>
      <c r="S25" s="61">
        <f>R25/Q25</f>
        <v>0.25</v>
      </c>
      <c r="T25" s="31">
        <f t="shared" si="21"/>
        <v>3</v>
      </c>
      <c r="U25" s="63">
        <f>T25/Q25</f>
        <v>0.75</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2024-12-21T01:48:20Z</dcterms:modified>
</cp:coreProperties>
</file>